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75" windowHeight="9150"/>
  </bookViews>
  <sheets>
    <sheet name="ΔΙΕΥΘΥΝΣΗ Π.Ε. ΑΡΤΑΣ_Μοριοδότησ" sheetId="1" r:id="rId1"/>
  </sheets>
  <calcPr calcId="125725"/>
</workbook>
</file>

<file path=xl/calcChain.xml><?xml version="1.0" encoding="utf-8"?>
<calcChain xmlns="http://schemas.openxmlformats.org/spreadsheetml/2006/main">
  <c r="BJ6" i="1"/>
  <c r="BJ5"/>
  <c r="BF6"/>
  <c r="BB6"/>
  <c r="AV6"/>
  <c r="AK6"/>
  <c r="AJ6" s="1"/>
  <c r="AC6"/>
  <c r="T6"/>
  <c r="J6"/>
  <c r="AK5"/>
  <c r="BA6" l="1"/>
  <c r="AZ6" s="1"/>
  <c r="I6"/>
  <c r="H6" l="1"/>
  <c r="BF5" l="1"/>
  <c r="BB5"/>
  <c r="AV5"/>
  <c r="AC5"/>
  <c r="T5"/>
  <c r="J5"/>
  <c r="AJ5" l="1"/>
  <c r="I5" s="1"/>
  <c r="BA5"/>
  <c r="AZ5" s="1"/>
  <c r="H5" l="1"/>
</calcChain>
</file>

<file path=xl/sharedStrings.xml><?xml version="1.0" encoding="utf-8"?>
<sst xmlns="http://schemas.openxmlformats.org/spreadsheetml/2006/main" count="139" uniqueCount="137">
  <si>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</si>
  <si>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</si>
  <si>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</si>
  <si>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</si>
  <si>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</si>
  <si>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</si>
  <si>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</si>
  <si>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</si>
  <si>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</si>
  <si>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</si>
  <si>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</si>
  <si>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</si>
  <si>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</si>
  <si>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</si>
  <si>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</si>
  <si>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</si>
  <si>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</si>
  <si>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</si>
  <si>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</si>
  <si>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</si>
  <si>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</si>
  <si>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</si>
  <si>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</si>
  <si>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</si>
  <si>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</si>
  <si>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</si>
  <si>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</si>
  <si>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</si>
  <si>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</si>
  <si>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</si>
  <si>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</si>
  <si>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</si>
  <si>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</si>
  <si>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</si>
  <si>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</si>
  <si>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</si>
  <si>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</si>
  <si>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</si>
  <si>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</si>
  <si>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</si>
  <si>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</si>
  <si>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</si>
  <si>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</si>
  <si>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</si>
  <si>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</si>
  <si>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</si>
  <si>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</si>
  <si>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</si>
  <si>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</si>
  <si>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</si>
  <si>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</si>
  <si>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</si>
  <si>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</si>
  <si>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</si>
  <si>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</si>
  <si>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</si>
  <si>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</si>
  <si>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</si>
  <si>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</si>
  <si>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</si>
  <si>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</si>
  <si>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</si>
  <si>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</si>
  <si>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</si>
  <si>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</si>
  <si>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</si>
  <si>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</si>
  <si>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</si>
  <si>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</si>
  <si>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</si>
  <si>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</si>
  <si>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</si>
  <si>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</si>
  <si>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</si>
  <si>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</si>
  <si>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</si>
  <si>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</si>
  <si>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</si>
  <si>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</si>
  <si>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</si>
  <si>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</si>
  <si>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</si>
  <si>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</si>
  <si>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</si>
  <si>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</si>
  <si>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</si>
  <si>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</si>
  <si>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</si>
  <si>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</si>
  <si>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</si>
  <si>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</si>
  <si>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</si>
  <si>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</si>
  <si>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</si>
  <si>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</si>
  <si>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</si>
  <si>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</si>
  <si>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</si>
  <si>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</si>
  <si>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</si>
  <si>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</si>
  <si>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</si>
  <si>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</si>
  <si>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</si>
  <si>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</si>
  <si>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</si>
  <si>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</si>
  <si>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</si>
  <si>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</si>
  <si>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</si>
  <si>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</si>
  <si>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</si>
  <si>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</si>
  <si>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</si>
  <si>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</si>
  <si>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</si>
  <si>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</si>
  <si>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</si>
  <si>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</si>
  <si>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</si>
  <si>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</si>
  <si>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</si>
  <si>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</si>
  <si>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</si>
  <si>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</si>
  <si>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</si>
  <si>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</si>
  <si>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</si>
  <si>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</si>
  <si>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</si>
  <si>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</si>
  <si>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ΠΕ70</t>
  </si>
  <si>
    <t>Α/ΘΜΙΑ</t>
  </si>
  <si>
    <t>ΔΙΕΥΘΥΝΣΗ Π.Ε. ΑΡΤΑΣ</t>
  </si>
  <si>
    <t>ΔΟΣΗ ΝΙΚΟΛΕΤΑ</t>
  </si>
  <si>
    <t>ΚΟΥΛΗΣ ΙΩΑΝΝΗΣ</t>
  </si>
  <si>
    <t>ΠΕ86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</si>
</sst>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6"/>
  <sheetViews>
    <sheetView tabSelected="1" topLeftCell="B1" zoomScale="80" zoomScaleNormal="80" workbookViewId="0">
      <selection activeCell="H16" sqref="H16"/>
    </sheetView>
  </sheetViews>
  <sheetFormatPr defaultRowHeight="1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</cols>
  <sheetData>
    <row r="1" spans="1:68" ht="129.94999999999999" customHeight="1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4" t="s">
        <v>8</v>
      </c>
      <c r="J1" s="26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6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28" t="s">
        <v>27</v>
      </c>
      <c r="AC1" s="26" t="s">
        <v>28</v>
      </c>
      <c r="AD1" s="28" t="s">
        <v>29</v>
      </c>
      <c r="AE1" s="28" t="s">
        <v>30</v>
      </c>
      <c r="AF1" s="28" t="s">
        <v>31</v>
      </c>
      <c r="AG1" s="28" t="s">
        <v>32</v>
      </c>
      <c r="AH1" s="28" t="s">
        <v>33</v>
      </c>
      <c r="AI1" s="28" t="s">
        <v>34</v>
      </c>
      <c r="AJ1" s="26" t="s">
        <v>35</v>
      </c>
      <c r="AK1" s="22" t="s">
        <v>36</v>
      </c>
      <c r="AL1" s="28" t="s">
        <v>37</v>
      </c>
      <c r="AM1" s="28" t="s">
        <v>38</v>
      </c>
      <c r="AN1" s="28" t="s">
        <v>39</v>
      </c>
      <c r="AO1" s="28" t="s">
        <v>40</v>
      </c>
      <c r="AP1" s="28" t="s">
        <v>41</v>
      </c>
      <c r="AQ1" s="28" t="s">
        <v>42</v>
      </c>
      <c r="AR1" s="28" t="s">
        <v>43</v>
      </c>
      <c r="AS1" s="28" t="s">
        <v>44</v>
      </c>
      <c r="AT1" s="28" t="s">
        <v>45</v>
      </c>
      <c r="AU1" s="28" t="s">
        <v>46</v>
      </c>
      <c r="AV1" s="22" t="s">
        <v>47</v>
      </c>
      <c r="AW1" s="28" t="s">
        <v>48</v>
      </c>
      <c r="AX1" s="28" t="s">
        <v>49</v>
      </c>
      <c r="AY1" s="26" t="s">
        <v>50</v>
      </c>
      <c r="AZ1" s="24" t="s">
        <v>51</v>
      </c>
      <c r="BA1" s="30" t="s">
        <v>52</v>
      </c>
      <c r="BB1" s="31" t="s">
        <v>53</v>
      </c>
      <c r="BC1" s="28" t="s">
        <v>54</v>
      </c>
      <c r="BD1" s="28" t="s">
        <v>55</v>
      </c>
      <c r="BE1" s="31" t="s">
        <v>56</v>
      </c>
      <c r="BF1" s="31" t="s">
        <v>57</v>
      </c>
      <c r="BG1" s="28" t="s">
        <v>58</v>
      </c>
      <c r="BH1" s="28" t="s">
        <v>59</v>
      </c>
      <c r="BI1" s="26" t="s">
        <v>60</v>
      </c>
      <c r="BJ1" s="26" t="s">
        <v>61</v>
      </c>
      <c r="BK1" s="28" t="s">
        <v>62</v>
      </c>
      <c r="BL1" s="28" t="s">
        <v>63</v>
      </c>
      <c r="BM1" s="7" t="s">
        <v>64</v>
      </c>
      <c r="BN1" s="7" t="s">
        <v>65</v>
      </c>
      <c r="BO1" s="28" t="s">
        <v>66</v>
      </c>
      <c r="BP1" s="33" t="s">
        <v>67</v>
      </c>
    </row>
    <row r="2" spans="1:68" ht="38.1" customHeight="1">
      <c r="A2" s="20"/>
      <c r="B2" s="20"/>
      <c r="C2" s="20"/>
      <c r="D2" s="20"/>
      <c r="E2" s="20"/>
      <c r="F2" s="20"/>
      <c r="G2" s="20"/>
      <c r="H2" s="23"/>
      <c r="I2" s="25"/>
      <c r="J2" s="27"/>
      <c r="K2" s="29"/>
      <c r="L2" s="29"/>
      <c r="M2" s="29"/>
      <c r="N2" s="29"/>
      <c r="O2" s="29"/>
      <c r="P2" s="29"/>
      <c r="Q2" s="29"/>
      <c r="R2" s="29"/>
      <c r="S2" s="29"/>
      <c r="T2" s="27"/>
      <c r="U2" s="29"/>
      <c r="V2" s="29"/>
      <c r="W2" s="29"/>
      <c r="X2" s="29"/>
      <c r="Y2" s="29"/>
      <c r="Z2" s="29"/>
      <c r="AA2" s="29"/>
      <c r="AB2" s="29"/>
      <c r="AC2" s="27"/>
      <c r="AD2" s="29"/>
      <c r="AE2" s="29"/>
      <c r="AF2" s="29"/>
      <c r="AG2" s="29"/>
      <c r="AH2" s="29"/>
      <c r="AI2" s="29"/>
      <c r="AJ2" s="27"/>
      <c r="AK2" s="23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3"/>
      <c r="AW2" s="29"/>
      <c r="AX2" s="29"/>
      <c r="AY2" s="27"/>
      <c r="AZ2" s="25"/>
      <c r="BA2" s="27"/>
      <c r="BB2" s="32"/>
      <c r="BC2" s="29"/>
      <c r="BD2" s="29"/>
      <c r="BE2" s="32"/>
      <c r="BF2" s="32"/>
      <c r="BG2" s="29"/>
      <c r="BH2" s="29"/>
      <c r="BI2" s="27"/>
      <c r="BJ2" s="27"/>
      <c r="BK2" s="29"/>
      <c r="BL2" s="29"/>
      <c r="BM2" s="28" t="s">
        <v>68</v>
      </c>
      <c r="BN2" s="29"/>
      <c r="BO2" s="29"/>
      <c r="BP2" s="34"/>
    </row>
    <row r="3" spans="1:68" ht="42" customHeight="1">
      <c r="A3" s="20"/>
      <c r="B3" s="20"/>
      <c r="C3" s="20"/>
      <c r="D3" s="20"/>
      <c r="E3" s="20"/>
      <c r="F3" s="20"/>
      <c r="G3" s="20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>
      <c r="A4" s="20"/>
      <c r="B4" s="20"/>
      <c r="C4" s="20"/>
      <c r="D4" s="20"/>
      <c r="E4" s="20"/>
      <c r="F4" s="20"/>
      <c r="G4" s="20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>
      <c r="A5" s="18">
        <v>1</v>
      </c>
      <c r="B5" s="18">
        <v>6211</v>
      </c>
      <c r="C5" s="18">
        <v>215386</v>
      </c>
      <c r="D5" s="19" t="s">
        <v>134</v>
      </c>
      <c r="E5" s="19" t="s">
        <v>136</v>
      </c>
      <c r="F5" s="12" t="s">
        <v>132</v>
      </c>
      <c r="G5" s="12" t="s">
        <v>133</v>
      </c>
      <c r="H5" s="13">
        <f t="shared" ref="H5" si="0">I5+AZ5</f>
        <v>16.66</v>
      </c>
      <c r="I5" s="14">
        <f t="shared" ref="I5" si="1">MIN(J5+T5+AC5+AJ5+AY5,$I$3)</f>
        <v>7.66</v>
      </c>
      <c r="J5" s="15">
        <f t="shared" ref="J5" si="2">MIN(SUM(K5:S5),$J$3)</f>
        <v>4</v>
      </c>
      <c r="K5" s="15">
        <v>0</v>
      </c>
      <c r="L5" s="15">
        <v>0</v>
      </c>
      <c r="M5" s="15">
        <v>4</v>
      </c>
      <c r="N5" s="15"/>
      <c r="O5" s="15">
        <v>0</v>
      </c>
      <c r="P5" s="15"/>
      <c r="Q5" s="15">
        <v>0</v>
      </c>
      <c r="R5" s="15">
        <v>0</v>
      </c>
      <c r="S5" s="15">
        <v>0</v>
      </c>
      <c r="T5" s="16">
        <f t="shared" ref="T5" si="3">MIN(SUM(U5:AB5),$T$3)</f>
        <v>1.6600000000000001</v>
      </c>
      <c r="U5" s="15"/>
      <c r="V5" s="15"/>
      <c r="W5" s="16">
        <v>0.66</v>
      </c>
      <c r="X5" s="16"/>
      <c r="Y5" s="15">
        <v>0</v>
      </c>
      <c r="Z5" s="16">
        <v>0</v>
      </c>
      <c r="AA5" s="15">
        <v>1</v>
      </c>
      <c r="AB5" s="16"/>
      <c r="AC5" s="16">
        <f t="shared" ref="AC5" si="4">MIN(SUM(AD5:AI5),$AC$3)</f>
        <v>0</v>
      </c>
      <c r="AD5" s="15"/>
      <c r="AE5" s="15">
        <v>0</v>
      </c>
      <c r="AF5" s="15">
        <v>0</v>
      </c>
      <c r="AG5" s="15">
        <v>0</v>
      </c>
      <c r="AH5" s="15">
        <v>0</v>
      </c>
      <c r="AI5" s="16">
        <v>0</v>
      </c>
      <c r="AJ5" s="14">
        <f t="shared" ref="AJ5" si="5">MIN(AK5+AV5,$AJ$3)</f>
        <v>0</v>
      </c>
      <c r="AK5" s="14">
        <f>MIN(SUM(AL5:AU5),$AK$3)</f>
        <v>0</v>
      </c>
      <c r="AL5" s="15">
        <v>0</v>
      </c>
      <c r="AM5" s="16"/>
      <c r="AN5" s="17">
        <v>0</v>
      </c>
      <c r="AO5" s="14">
        <v>0</v>
      </c>
      <c r="AP5" s="17"/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" si="6">MIN(SUM(AW5:AX5),$AV$3)</f>
        <v>0</v>
      </c>
      <c r="AW5" s="16"/>
      <c r="AX5" s="17">
        <v>0</v>
      </c>
      <c r="AY5" s="16">
        <v>2</v>
      </c>
      <c r="AZ5" s="13">
        <f t="shared" ref="AZ5" si="7">MIN(BA5+BI5+BJ5,$AZ$3)</f>
        <v>9</v>
      </c>
      <c r="BA5" s="14">
        <f t="shared" ref="BA5" si="8">MIN(BB5+BE5+BF5,$BA$3)</f>
        <v>9</v>
      </c>
      <c r="BB5" s="14">
        <f t="shared" ref="BB5" si="9">MIN(SUM(BC5:BD5),$BB$3)</f>
        <v>9</v>
      </c>
      <c r="BC5" s="17">
        <v>9</v>
      </c>
      <c r="BD5" s="14">
        <v>0</v>
      </c>
      <c r="BE5" s="16">
        <v>0</v>
      </c>
      <c r="BF5" s="15">
        <f t="shared" ref="BF5" si="10">MIN(SUM(BG5:BH5),$BF$3)</f>
        <v>0</v>
      </c>
      <c r="BG5" s="15"/>
      <c r="BH5" s="15">
        <v>0</v>
      </c>
      <c r="BI5" s="16">
        <v>0</v>
      </c>
      <c r="BJ5" s="13">
        <f>SUM(BK5:BP5)</f>
        <v>0</v>
      </c>
      <c r="BK5" s="16">
        <v>0</v>
      </c>
      <c r="BL5" s="13">
        <v>0</v>
      </c>
      <c r="BM5" s="14"/>
      <c r="BN5" s="14"/>
      <c r="BO5" s="14"/>
      <c r="BP5" s="13">
        <v>0</v>
      </c>
    </row>
    <row r="6" spans="1:68">
      <c r="A6" s="18">
        <v>2</v>
      </c>
      <c r="B6" s="18">
        <v>6212</v>
      </c>
      <c r="C6" s="18">
        <v>585958</v>
      </c>
      <c r="D6" s="12" t="s">
        <v>135</v>
      </c>
      <c r="E6" s="12" t="s">
        <v>131</v>
      </c>
      <c r="F6" s="12" t="s">
        <v>132</v>
      </c>
      <c r="G6" s="12" t="s">
        <v>133</v>
      </c>
      <c r="H6" s="13">
        <f t="shared" ref="H6" si="11">I6+AZ6</f>
        <v>20.5</v>
      </c>
      <c r="I6" s="14">
        <f t="shared" ref="I6" si="12">MIN(J6+T6+AC6+AJ6+AY6,$I$3)</f>
        <v>5.25</v>
      </c>
      <c r="J6" s="15">
        <f t="shared" ref="J6" si="13">MIN(SUM(K6:S6),$J$3)</f>
        <v>0</v>
      </c>
      <c r="K6" s="15">
        <v>0</v>
      </c>
      <c r="L6" s="15">
        <v>0</v>
      </c>
      <c r="M6" s="15"/>
      <c r="N6" s="15"/>
      <c r="O6" s="15">
        <v>0</v>
      </c>
      <c r="P6" s="15"/>
      <c r="Q6" s="15">
        <v>0</v>
      </c>
      <c r="R6" s="15">
        <v>0</v>
      </c>
      <c r="S6" s="15">
        <v>0</v>
      </c>
      <c r="T6" s="16">
        <f t="shared" ref="T6" si="14">MIN(SUM(U6:AB6),$T$3)</f>
        <v>3.25</v>
      </c>
      <c r="U6" s="15"/>
      <c r="V6" s="15">
        <v>1</v>
      </c>
      <c r="W6" s="16">
        <v>0.85</v>
      </c>
      <c r="X6" s="16">
        <v>0.4</v>
      </c>
      <c r="Y6" s="15">
        <v>0</v>
      </c>
      <c r="Z6" s="16">
        <v>0</v>
      </c>
      <c r="AA6" s="15">
        <v>1</v>
      </c>
      <c r="AB6" s="16"/>
      <c r="AC6" s="16">
        <f t="shared" ref="AC6" si="15">MIN(SUM(AD6:AI6),$AC$3)</f>
        <v>2</v>
      </c>
      <c r="AD6" s="15"/>
      <c r="AE6" s="15">
        <v>2</v>
      </c>
      <c r="AF6" s="15">
        <v>0</v>
      </c>
      <c r="AG6" s="15">
        <v>0</v>
      </c>
      <c r="AH6" s="15">
        <v>0</v>
      </c>
      <c r="AI6" s="16">
        <v>0</v>
      </c>
      <c r="AJ6" s="14">
        <f t="shared" ref="AJ6" si="16">MIN(AK6+AV6,$AJ$3)</f>
        <v>0</v>
      </c>
      <c r="AK6" s="14">
        <f>MIN(SUM(AL6:AU6),$AK$3)</f>
        <v>0</v>
      </c>
      <c r="AL6" s="15">
        <v>0</v>
      </c>
      <c r="AM6" s="16"/>
      <c r="AN6" s="17">
        <v>0</v>
      </c>
      <c r="AO6" s="14">
        <v>0</v>
      </c>
      <c r="AP6" s="17"/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 t="shared" ref="AV6" si="17">MIN(SUM(AW6:AX6),$AV$3)</f>
        <v>0</v>
      </c>
      <c r="AW6" s="16"/>
      <c r="AX6" s="17">
        <v>0</v>
      </c>
      <c r="AY6" s="16">
        <v>0</v>
      </c>
      <c r="AZ6" s="13">
        <f t="shared" ref="AZ6" si="18">MIN(BA6+BI6+BJ6,$AZ$3)</f>
        <v>15.25</v>
      </c>
      <c r="BA6" s="14">
        <f t="shared" ref="BA6" si="19">MIN(BB6+BE6+BF6,$BA$3)</f>
        <v>12</v>
      </c>
      <c r="BB6" s="14">
        <f t="shared" ref="BB6" si="20">MIN(SUM(BC6:BD6),$BB$3)</f>
        <v>9</v>
      </c>
      <c r="BC6" s="17">
        <v>9</v>
      </c>
      <c r="BD6" s="14">
        <v>0</v>
      </c>
      <c r="BE6" s="16">
        <v>0</v>
      </c>
      <c r="BF6" s="15">
        <f t="shared" ref="BF6" si="21">MIN(SUM(BG6:BH6),$BF$3)</f>
        <v>3</v>
      </c>
      <c r="BG6" s="15"/>
      <c r="BH6" s="15">
        <v>3</v>
      </c>
      <c r="BI6" s="16">
        <v>0</v>
      </c>
      <c r="BJ6" s="13">
        <f>SUM(BK6:BP6)</f>
        <v>3.25</v>
      </c>
      <c r="BK6" s="16">
        <v>0</v>
      </c>
      <c r="BL6" s="13">
        <v>0</v>
      </c>
      <c r="BM6" s="14">
        <v>2.75</v>
      </c>
      <c r="BN6" s="14"/>
      <c r="BO6" s="14">
        <v>0.5</v>
      </c>
      <c r="BP6" s="13">
        <v>0</v>
      </c>
    </row>
  </sheetData>
  <sortState ref="A8:A36">
    <sortCondition ref="A5:A36"/>
  </sortState>
  <mergeCells count="67">
    <mergeCell ref="BO1:BO2"/>
    <mergeCell ref="BP1:BP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 Π.Ε. ΑΡΤΑΣ_Μοριοδότησ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PYSPE</dc:creator>
  <cp:lastModifiedBy>PYSPE</cp:lastModifiedBy>
  <dcterms:created xsi:type="dcterms:W3CDTF">2023-02-17T09:16:58Z</dcterms:created>
  <dcterms:modified xsi:type="dcterms:W3CDTF">2024-09-23T11:23:16Z</dcterms:modified>
</cp:coreProperties>
</file>